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申报明细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sucheng</author>
  </authors>
  <commentList>
    <comment ref="B6" authorId="0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  <comment ref="B7" authorId="0">
      <text>
        <r>
          <rPr>
            <b/>
            <sz val="9"/>
            <rFont val="宋体"/>
            <charset val="134"/>
          </rPr>
          <t>sucheng:</t>
        </r>
        <r>
          <rPr>
            <sz val="9"/>
            <rFont val="宋体"/>
            <charset val="134"/>
          </rPr>
          <t xml:space="preserve">
企业资产管理所使用的编号</t>
        </r>
      </text>
    </comment>
  </commentList>
</comments>
</file>

<file path=xl/sharedStrings.xml><?xml version="1.0" encoding="utf-8"?>
<sst xmlns="http://schemas.openxmlformats.org/spreadsheetml/2006/main" count="204" uniqueCount="119">
  <si>
    <t>废旧物资明细表</t>
  </si>
  <si>
    <t>金额单位：人民币元</t>
  </si>
  <si>
    <t>序号</t>
  </si>
  <si>
    <t>设备编号</t>
  </si>
  <si>
    <t>设备名称</t>
  </si>
  <si>
    <t>规格型号</t>
  </si>
  <si>
    <t>生产厂家</t>
  </si>
  <si>
    <r>
      <rPr>
        <sz val="10"/>
        <rFont val="宋体"/>
        <charset val="134"/>
      </rPr>
      <t>数量</t>
    </r>
  </si>
  <si>
    <t>计量单位</t>
  </si>
  <si>
    <t>账面价值</t>
  </si>
  <si>
    <t>评估价值</t>
  </si>
  <si>
    <t>原值</t>
  </si>
  <si>
    <t>净值</t>
  </si>
  <si>
    <t>摄像头</t>
  </si>
  <si>
    <t>DS-IPC-T12HV3-IA</t>
  </si>
  <si>
    <t>海康威视</t>
  </si>
  <si>
    <t>个</t>
  </si>
  <si>
    <t>AP</t>
  </si>
  <si>
    <t>路由器</t>
  </si>
  <si>
    <t>弱电柜</t>
  </si>
  <si>
    <t>录像机</t>
  </si>
  <si>
    <t>电视机</t>
  </si>
  <si>
    <r>
      <rPr>
        <sz val="10"/>
        <rFont val="宋体"/>
        <charset val="0"/>
      </rPr>
      <t>冠捷显示科技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厦门</t>
    </r>
    <r>
      <rPr>
        <sz val="10"/>
        <rFont val="Times New Roman"/>
        <charset val="0"/>
      </rPr>
      <t>)</t>
    </r>
    <r>
      <rPr>
        <sz val="10"/>
        <rFont val="宋体"/>
        <charset val="0"/>
      </rPr>
      <t>有限公司</t>
    </r>
  </si>
  <si>
    <t>台</t>
  </si>
  <si>
    <t>背景音乐功放</t>
  </si>
  <si>
    <t>柜</t>
  </si>
  <si>
    <t>电子屏</t>
  </si>
  <si>
    <t>1.2*0.68</t>
  </si>
  <si>
    <t>壁挂音响</t>
  </si>
  <si>
    <t>挂壁式空调</t>
  </si>
  <si>
    <t>KFR-26GW/(26530)FNhAK-B3</t>
  </si>
  <si>
    <t>格力</t>
  </si>
  <si>
    <t>KFR-35GW/(35512)FNbAa-B3</t>
  </si>
  <si>
    <t>KFR-35GW/(35530)FNhAk-B3</t>
  </si>
  <si>
    <t>中央空调</t>
  </si>
  <si>
    <t>套</t>
  </si>
  <si>
    <t>保险柜</t>
  </si>
  <si>
    <t>康华</t>
  </si>
  <si>
    <t>针式打印机</t>
  </si>
  <si>
    <t>LQ-615KⅡ</t>
  </si>
  <si>
    <t>EPSON</t>
  </si>
  <si>
    <t>办公桌</t>
  </si>
  <si>
    <t>1.4*0.85*0.8</t>
  </si>
  <si>
    <t>办公椅</t>
  </si>
  <si>
    <t>张</t>
  </si>
  <si>
    <t>铁皮柜</t>
  </si>
  <si>
    <t>1.85*0.4*0.9</t>
  </si>
  <si>
    <t>麻将机</t>
  </si>
  <si>
    <t>可折叠餐桌</t>
  </si>
  <si>
    <t>消毒柜（小）</t>
  </si>
  <si>
    <t>小厨宝</t>
  </si>
  <si>
    <t>落地扇</t>
  </si>
  <si>
    <t>FS-40-16A11</t>
  </si>
  <si>
    <t>志高</t>
  </si>
  <si>
    <t>CFS-LD2507</t>
  </si>
  <si>
    <t>长虹</t>
  </si>
  <si>
    <t>FS40-8AR</t>
  </si>
  <si>
    <t>美的</t>
  </si>
  <si>
    <t>取暖器</t>
  </si>
  <si>
    <t>HFV20E</t>
  </si>
  <si>
    <t>冰柜</t>
  </si>
  <si>
    <t>BD/BC-135A175D</t>
  </si>
  <si>
    <t>开水机</t>
  </si>
  <si>
    <t>SN-20</t>
  </si>
  <si>
    <t>索伦托</t>
  </si>
  <si>
    <t>电动圆餐桌</t>
  </si>
  <si>
    <t>直径2.2</t>
  </si>
  <si>
    <t>直径3.5</t>
  </si>
  <si>
    <t>圆桌</t>
  </si>
  <si>
    <t>直径1.6</t>
  </si>
  <si>
    <t>直径1.8</t>
  </si>
  <si>
    <t>卡座桌、椅</t>
  </si>
  <si>
    <t>净水器</t>
  </si>
  <si>
    <t>艾迪卫</t>
  </si>
  <si>
    <t>包厢椅</t>
  </si>
  <si>
    <t>BB椅</t>
  </si>
  <si>
    <t>包厢工作柜（茶水柜）</t>
  </si>
  <si>
    <t>1.2*1.04*0.4</t>
  </si>
  <si>
    <t>靠背椅（蓝色）</t>
  </si>
  <si>
    <t>大厅茶水柜</t>
  </si>
  <si>
    <t>沙发3+茶几2</t>
  </si>
  <si>
    <t>拼台</t>
  </si>
  <si>
    <t>0.3*0.9*0.8</t>
  </si>
  <si>
    <t>节能双头单尾小炒灶</t>
  </si>
  <si>
    <t>1.8*0.9*0.8</t>
  </si>
  <si>
    <t>六头煲仔炉</t>
  </si>
  <si>
    <t>1.2*0.9*0.8</t>
  </si>
  <si>
    <t>三门智能海鲜蒸柜</t>
  </si>
  <si>
    <t>1.2*0.9*1.8</t>
  </si>
  <si>
    <t>单头矮汤炉</t>
  </si>
  <si>
    <t>0.7*0.7*0.5</t>
  </si>
  <si>
    <t>热水器（按水池配）</t>
  </si>
  <si>
    <t>0.39*0.185*0.6</t>
  </si>
  <si>
    <t>热水器（灰）</t>
  </si>
  <si>
    <t>万和</t>
  </si>
  <si>
    <t>双通工作台</t>
  </si>
  <si>
    <t>1.9*0.8*0.8</t>
  </si>
  <si>
    <t>单通工作台</t>
  </si>
  <si>
    <t>1.8*0.8*0.8</t>
  </si>
  <si>
    <t>双门平台雪柜</t>
  </si>
  <si>
    <t>双门玻璃冷藏冰箱</t>
  </si>
  <si>
    <t>1.2*0.7*1.8</t>
  </si>
  <si>
    <t>粘板刀具消毒柜</t>
  </si>
  <si>
    <t>1.2*0.7</t>
  </si>
  <si>
    <t>碗碟柜</t>
  </si>
  <si>
    <t>1.2*0.5*1.8</t>
  </si>
  <si>
    <t>双门不锈钢门消毒柜</t>
  </si>
  <si>
    <t>1.2*0.5*2</t>
  </si>
  <si>
    <t>4门冰箱</t>
  </si>
  <si>
    <t>德宝</t>
  </si>
  <si>
    <t>微波炉</t>
  </si>
  <si>
    <t>格兰</t>
  </si>
  <si>
    <t>工具柜</t>
  </si>
  <si>
    <t>不锈钢</t>
  </si>
  <si>
    <t>洗手台</t>
  </si>
  <si>
    <t>新风主机</t>
  </si>
  <si>
    <t>油烟净化器</t>
  </si>
  <si>
    <t>洗碗台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</si>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</sst>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8"/>
      <name val="黑体"/>
      <charset val="134"/>
    </font>
    <font>
      <sz val="18"/>
      <name val="Times New Roman"/>
      <charset val="0"/>
    </font>
    <font>
      <sz val="10"/>
      <name val="Times New Roman"/>
      <charset val="0"/>
    </font>
    <font>
      <sz val="10"/>
      <name val="宋体"/>
      <charset val="0"/>
    </font>
    <font>
      <sz val="10"/>
      <name val="宋体"/>
      <charset val="134"/>
    </font>
    <font>
      <sz val="10"/>
      <name val="Times New Roman"/>
      <charset val="134"/>
    </font>
    <font>
      <sz val="9"/>
      <name val="宋体"/>
      <charset val="134"/>
    </font>
    <font>
      <sz val="9"/>
      <name val="Times New Roman"/>
      <charset val="0"/>
    </font>
    <font>
      <sz val="10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9" fillId="0" borderId="3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43" fontId="10" fillId="0" borderId="4" xfId="0" applyNumberFormat="1" applyFont="1" applyFill="1" applyBorder="1" applyAlignment="1">
      <alignment horizontal="right" vertical="center"/>
    </xf>
    <xf numFmtId="43" fontId="4" fillId="0" borderId="2" xfId="0" applyNumberFormat="1" applyFont="1" applyFill="1" applyBorder="1" applyAlignment="1">
      <alignment horizontal="center" vertical="center"/>
    </xf>
    <xf numFmtId="43" fontId="4" fillId="0" borderId="1" xfId="0" applyNumberFormat="1" applyFont="1" applyFill="1" applyBorder="1" applyAlignment="1">
      <alignment horizontal="right" vertical="center"/>
    </xf>
    <xf numFmtId="43" fontId="4" fillId="0" borderId="5" xfId="0" applyNumberFormat="1" applyFont="1" applyFill="1" applyBorder="1" applyAlignment="1">
      <alignment horizontal="center" vertical="center"/>
    </xf>
    <xf numFmtId="43" fontId="4" fillId="0" borderId="3" xfId="0" applyNumberFormat="1" applyFont="1" applyFill="1" applyBorder="1" applyAlignment="1">
      <alignment horizontal="center" vertical="center"/>
    </xf>
    <xf numFmtId="43" fontId="10" fillId="0" borderId="1" xfId="0" applyNumberFormat="1" applyFont="1" applyFill="1" applyBorder="1" applyAlignment="1">
      <alignment horizontal="right" vertical="center"/>
    </xf>
    <xf numFmtId="43" fontId="4" fillId="0" borderId="5" xfId="0" applyNumberFormat="1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5"/>
  <sheetViews>
    <sheetView tabSelected="1" view="pageBreakPreview" zoomScale="75" zoomScaleNormal="100" topLeftCell="A36" workbookViewId="0">
      <selection activeCell="H35" sqref="H35"/>
    </sheetView>
  </sheetViews>
  <sheetFormatPr defaultColWidth="9.73333333333333" defaultRowHeight="15.75"/>
  <cols>
    <col min="1" max="1" width="4.05" style="1" customWidth="1"/>
    <col min="2" max="2" width="6.9" style="1" hidden="1" customWidth="1"/>
    <col min="3" max="3" width="30.5416666666667" style="2" customWidth="1"/>
    <col min="4" max="4" width="27.025" style="1" customWidth="1"/>
    <col min="5" max="5" width="24.1916666666667" style="2" customWidth="1"/>
    <col min="6" max="6" width="5.95" style="2" customWidth="1"/>
    <col min="7" max="7" width="6.75833333333333" style="1" customWidth="1"/>
    <col min="8" max="8" width="11.8916666666667" style="1" customWidth="1"/>
    <col min="9" max="9" width="11.0833333333333" style="1" customWidth="1"/>
    <col min="10" max="10" width="17.5" style="1" customWidth="1"/>
    <col min="11" max="16384" width="9.73333333333333" style="1"/>
  </cols>
  <sheetData>
    <row r="1" s="1" customFormat="1" ht="22.5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spans="1:10">
      <c r="A2" s="5"/>
      <c r="B2" s="5"/>
      <c r="C2" s="5"/>
      <c r="D2" s="5"/>
      <c r="E2" s="5"/>
      <c r="F2" s="5"/>
      <c r="G2" s="6"/>
      <c r="H2" s="7"/>
      <c r="I2" s="7"/>
      <c r="J2" s="7"/>
    </row>
    <row r="3" s="1" customFormat="1" spans="1:10">
      <c r="A3" s="8"/>
      <c r="B3" s="9"/>
      <c r="C3" s="10"/>
      <c r="D3" s="9"/>
      <c r="E3" s="10"/>
      <c r="F3" s="10"/>
      <c r="G3" s="9"/>
      <c r="H3" s="11" t="s">
        <v>1</v>
      </c>
      <c r="I3" s="11"/>
      <c r="J3" s="11"/>
    </row>
    <row r="4" s="1" customFormat="1" spans="1:10">
      <c r="A4" s="12" t="s">
        <v>2</v>
      </c>
      <c r="B4" s="12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3" t="s">
        <v>8</v>
      </c>
      <c r="H4" s="15" t="s">
        <v>9</v>
      </c>
      <c r="I4" s="16"/>
      <c r="J4" s="17" t="s">
        <v>10</v>
      </c>
    </row>
    <row r="5" s="1" customFormat="1" ht="36.75" customHeight="1" spans="1:10">
      <c r="A5" s="18"/>
      <c r="B5" s="18"/>
      <c r="C5" s="18"/>
      <c r="D5" s="18"/>
      <c r="E5" s="18"/>
      <c r="F5" s="19"/>
      <c r="G5" s="18"/>
      <c r="H5" s="20" t="s">
        <v>11</v>
      </c>
      <c r="I5" s="12" t="s">
        <v>12</v>
      </c>
      <c r="J5" s="21"/>
    </row>
    <row r="6" s="1" customFormat="1" spans="1:10">
      <c r="A6" s="18">
        <v>1</v>
      </c>
      <c r="B6" s="22"/>
      <c r="C6" s="23" t="s">
        <v>13</v>
      </c>
      <c r="D6" s="23" t="s">
        <v>14</v>
      </c>
      <c r="E6" s="23" t="s">
        <v>15</v>
      </c>
      <c r="F6" s="18">
        <v>25</v>
      </c>
      <c r="G6" s="23" t="s">
        <v>16</v>
      </c>
      <c r="H6" s="24">
        <f>185*25</f>
        <v>4625</v>
      </c>
      <c r="I6" s="25">
        <v>0</v>
      </c>
      <c r="J6" s="26">
        <v>814</v>
      </c>
    </row>
    <row r="7" s="1" customFormat="1" spans="1:10">
      <c r="A7" s="18">
        <v>2</v>
      </c>
      <c r="B7" s="22"/>
      <c r="C7" s="23" t="s">
        <v>17</v>
      </c>
      <c r="D7" s="23"/>
      <c r="E7" s="18"/>
      <c r="F7" s="18">
        <v>15</v>
      </c>
      <c r="G7" s="23" t="s">
        <v>16</v>
      </c>
      <c r="H7" s="24">
        <f>350*15</f>
        <v>5250</v>
      </c>
      <c r="I7" s="27"/>
      <c r="J7" s="26">
        <v>563</v>
      </c>
    </row>
    <row r="8" s="1" customFormat="1" ht="17" customHeight="1" spans="1:10">
      <c r="A8" s="18">
        <v>3</v>
      </c>
      <c r="B8" s="22"/>
      <c r="C8" s="23" t="s">
        <v>18</v>
      </c>
      <c r="D8" s="23"/>
      <c r="E8" s="18"/>
      <c r="F8" s="18">
        <v>1</v>
      </c>
      <c r="G8" s="23" t="s">
        <v>16</v>
      </c>
      <c r="H8" s="24">
        <v>485</v>
      </c>
      <c r="I8" s="27"/>
      <c r="J8" s="26">
        <v>56</v>
      </c>
    </row>
    <row r="9" s="1" customFormat="1" spans="1:10">
      <c r="A9" s="18">
        <v>4</v>
      </c>
      <c r="B9" s="22"/>
      <c r="C9" s="23" t="s">
        <v>19</v>
      </c>
      <c r="D9" s="23"/>
      <c r="E9" s="18"/>
      <c r="F9" s="18">
        <v>1</v>
      </c>
      <c r="G9" s="23" t="s">
        <v>16</v>
      </c>
      <c r="H9" s="24">
        <v>600</v>
      </c>
      <c r="I9" s="27"/>
      <c r="J9" s="26">
        <v>83</v>
      </c>
    </row>
    <row r="10" s="1" customFormat="1" spans="1:10">
      <c r="A10" s="18">
        <v>5</v>
      </c>
      <c r="B10" s="22"/>
      <c r="C10" s="23" t="s">
        <v>20</v>
      </c>
      <c r="D10" s="23"/>
      <c r="E10" s="18"/>
      <c r="F10" s="18">
        <v>1</v>
      </c>
      <c r="G10" s="23" t="s">
        <v>16</v>
      </c>
      <c r="H10" s="24">
        <v>815</v>
      </c>
      <c r="I10" s="27"/>
      <c r="J10" s="26">
        <v>96</v>
      </c>
    </row>
    <row r="11" s="1" customFormat="1" spans="1:10">
      <c r="A11" s="18">
        <v>6</v>
      </c>
      <c r="B11" s="22"/>
      <c r="C11" s="23" t="s">
        <v>21</v>
      </c>
      <c r="D11" s="23">
        <v>5813</v>
      </c>
      <c r="E11" s="23" t="s">
        <v>22</v>
      </c>
      <c r="F11" s="18">
        <v>1</v>
      </c>
      <c r="G11" s="23" t="s">
        <v>23</v>
      </c>
      <c r="H11" s="24">
        <v>2680</v>
      </c>
      <c r="I11" s="27"/>
      <c r="J11" s="26">
        <v>345</v>
      </c>
    </row>
    <row r="12" s="1" customFormat="1" spans="1:10">
      <c r="A12" s="18">
        <v>7</v>
      </c>
      <c r="B12" s="22"/>
      <c r="C12" s="23" t="s">
        <v>21</v>
      </c>
      <c r="D12" s="23"/>
      <c r="E12" s="18"/>
      <c r="F12" s="18">
        <v>1</v>
      </c>
      <c r="G12" s="23" t="s">
        <v>23</v>
      </c>
      <c r="H12" s="24">
        <v>2680</v>
      </c>
      <c r="I12" s="27"/>
      <c r="J12" s="26">
        <v>345</v>
      </c>
    </row>
    <row r="13" s="1" customFormat="1" spans="1:10">
      <c r="A13" s="18">
        <v>8</v>
      </c>
      <c r="B13" s="22"/>
      <c r="C13" s="23" t="s">
        <v>24</v>
      </c>
      <c r="D13" s="23"/>
      <c r="E13" s="18"/>
      <c r="F13" s="18">
        <v>1</v>
      </c>
      <c r="G13" s="23" t="s">
        <v>25</v>
      </c>
      <c r="H13" s="24">
        <v>790</v>
      </c>
      <c r="I13" s="27"/>
      <c r="J13" s="26">
        <v>98</v>
      </c>
    </row>
    <row r="14" s="1" customFormat="1" spans="1:10">
      <c r="A14" s="18">
        <v>9</v>
      </c>
      <c r="B14" s="22"/>
      <c r="C14" s="23" t="s">
        <v>26</v>
      </c>
      <c r="D14" s="23"/>
      <c r="E14" s="18" t="s">
        <v>27</v>
      </c>
      <c r="F14" s="18">
        <v>9</v>
      </c>
      <c r="G14" s="23" t="s">
        <v>16</v>
      </c>
      <c r="H14" s="24">
        <f>2750*9</f>
        <v>24750</v>
      </c>
      <c r="I14" s="27"/>
      <c r="J14" s="26">
        <v>3375</v>
      </c>
    </row>
    <row r="15" s="1" customFormat="1" spans="1:10">
      <c r="A15" s="18">
        <v>10</v>
      </c>
      <c r="B15" s="22"/>
      <c r="C15" s="23" t="s">
        <v>28</v>
      </c>
      <c r="D15" s="23"/>
      <c r="E15" s="18"/>
      <c r="F15" s="18">
        <v>2</v>
      </c>
      <c r="G15" s="23" t="s">
        <v>16</v>
      </c>
      <c r="H15" s="24">
        <f>95*2</f>
        <v>190</v>
      </c>
      <c r="I15" s="28"/>
      <c r="J15" s="26">
        <v>45</v>
      </c>
    </row>
    <row r="16" s="1" customFormat="1" spans="1:10">
      <c r="A16" s="18">
        <v>11</v>
      </c>
      <c r="B16" s="22"/>
      <c r="C16" s="23" t="s">
        <v>29</v>
      </c>
      <c r="D16" s="23" t="s">
        <v>30</v>
      </c>
      <c r="E16" s="23" t="s">
        <v>31</v>
      </c>
      <c r="F16" s="18">
        <v>3</v>
      </c>
      <c r="G16" s="23" t="s">
        <v>23</v>
      </c>
      <c r="H16" s="24">
        <v>10500</v>
      </c>
      <c r="I16" s="25">
        <v>2333.28</v>
      </c>
      <c r="J16" s="26">
        <v>744</v>
      </c>
    </row>
    <row r="17" s="1" customFormat="1" spans="1:10">
      <c r="A17" s="18">
        <v>12</v>
      </c>
      <c r="B17" s="22"/>
      <c r="C17" s="23" t="s">
        <v>29</v>
      </c>
      <c r="D17" s="23" t="s">
        <v>32</v>
      </c>
      <c r="E17" s="23" t="s">
        <v>31</v>
      </c>
      <c r="F17" s="18">
        <v>1</v>
      </c>
      <c r="G17" s="23" t="s">
        <v>23</v>
      </c>
      <c r="H17" s="24">
        <v>5000</v>
      </c>
      <c r="I17" s="27"/>
      <c r="J17" s="26">
        <v>320</v>
      </c>
    </row>
    <row r="18" s="1" customFormat="1" spans="1:10">
      <c r="A18" s="18">
        <v>13</v>
      </c>
      <c r="B18" s="22"/>
      <c r="C18" s="23" t="s">
        <v>29</v>
      </c>
      <c r="D18" s="23" t="s">
        <v>33</v>
      </c>
      <c r="E18" s="23" t="s">
        <v>31</v>
      </c>
      <c r="F18" s="18">
        <v>2</v>
      </c>
      <c r="G18" s="23" t="s">
        <v>23</v>
      </c>
      <c r="H18" s="29">
        <v>5200</v>
      </c>
      <c r="I18" s="27"/>
      <c r="J18" s="26">
        <v>400</v>
      </c>
    </row>
    <row r="19" s="1" customFormat="1" spans="1:10">
      <c r="A19" s="18">
        <v>14</v>
      </c>
      <c r="B19" s="22"/>
      <c r="C19" s="23" t="s">
        <v>34</v>
      </c>
      <c r="D19" s="23"/>
      <c r="E19" s="23" t="s">
        <v>31</v>
      </c>
      <c r="F19" s="18">
        <v>18</v>
      </c>
      <c r="G19" s="23" t="s">
        <v>35</v>
      </c>
      <c r="H19" s="29">
        <f>265000+31000</f>
        <v>296000</v>
      </c>
      <c r="I19" s="28"/>
      <c r="J19" s="26">
        <v>17098</v>
      </c>
    </row>
    <row r="20" s="1" customFormat="1" spans="1:10">
      <c r="A20" s="18">
        <v>15</v>
      </c>
      <c r="B20" s="22"/>
      <c r="C20" s="23" t="s">
        <v>36</v>
      </c>
      <c r="D20" s="23"/>
      <c r="E20" s="23" t="s">
        <v>37</v>
      </c>
      <c r="F20" s="18">
        <v>1</v>
      </c>
      <c r="G20" s="23" t="s">
        <v>16</v>
      </c>
      <c r="H20" s="29">
        <v>2680</v>
      </c>
      <c r="I20" s="30">
        <v>946.96</v>
      </c>
      <c r="J20" s="26">
        <v>300</v>
      </c>
    </row>
    <row r="21" s="1" customFormat="1" spans="1:10">
      <c r="A21" s="18">
        <v>16</v>
      </c>
      <c r="B21" s="22"/>
      <c r="C21" s="23" t="s">
        <v>38</v>
      </c>
      <c r="D21" s="23" t="s">
        <v>39</v>
      </c>
      <c r="E21" s="18" t="s">
        <v>40</v>
      </c>
      <c r="F21" s="18">
        <v>2</v>
      </c>
      <c r="G21" s="23" t="s">
        <v>23</v>
      </c>
      <c r="H21" s="24">
        <v>2160</v>
      </c>
      <c r="I21" s="25">
        <v>50591.2</v>
      </c>
      <c r="J21" s="26">
        <v>316</v>
      </c>
    </row>
    <row r="22" s="1" customFormat="1" spans="1:10">
      <c r="A22" s="18">
        <v>17</v>
      </c>
      <c r="B22" s="22"/>
      <c r="C22" s="23" t="s">
        <v>41</v>
      </c>
      <c r="D22" s="23" t="s">
        <v>42</v>
      </c>
      <c r="E22" s="18"/>
      <c r="F22" s="18">
        <v>4</v>
      </c>
      <c r="G22" s="23" t="s">
        <v>23</v>
      </c>
      <c r="H22" s="24">
        <f>1070*4</f>
        <v>4280</v>
      </c>
      <c r="I22" s="27"/>
      <c r="J22" s="26">
        <v>365</v>
      </c>
    </row>
    <row r="23" s="1" customFormat="1" spans="1:10">
      <c r="A23" s="18">
        <v>18</v>
      </c>
      <c r="B23" s="22"/>
      <c r="C23" s="23" t="s">
        <v>43</v>
      </c>
      <c r="D23" s="23"/>
      <c r="E23" s="18"/>
      <c r="F23" s="18">
        <v>8</v>
      </c>
      <c r="G23" s="23" t="s">
        <v>44</v>
      </c>
      <c r="H23" s="24">
        <f>8*260</f>
        <v>2080</v>
      </c>
      <c r="I23" s="27"/>
      <c r="J23" s="26">
        <v>132</v>
      </c>
    </row>
    <row r="24" s="1" customFormat="1" spans="1:10">
      <c r="A24" s="18">
        <v>19</v>
      </c>
      <c r="B24" s="22"/>
      <c r="C24" s="23" t="s">
        <v>45</v>
      </c>
      <c r="D24" s="23" t="s">
        <v>46</v>
      </c>
      <c r="E24" s="18"/>
      <c r="F24" s="31">
        <v>2</v>
      </c>
      <c r="G24" s="23" t="s">
        <v>16</v>
      </c>
      <c r="H24" s="29">
        <v>2870</v>
      </c>
      <c r="I24" s="27"/>
      <c r="J24" s="26">
        <v>81</v>
      </c>
    </row>
    <row r="25" s="1" customFormat="1" spans="1:10">
      <c r="A25" s="18">
        <v>20</v>
      </c>
      <c r="B25" s="22"/>
      <c r="C25" s="23" t="s">
        <v>47</v>
      </c>
      <c r="D25" s="23"/>
      <c r="E25" s="18"/>
      <c r="F25" s="31">
        <v>3</v>
      </c>
      <c r="G25" s="23" t="s">
        <v>35</v>
      </c>
      <c r="H25" s="29">
        <v>1680</v>
      </c>
      <c r="I25" s="27"/>
      <c r="J25" s="26">
        <v>944</v>
      </c>
    </row>
    <row r="26" s="1" customFormat="1" spans="1:10">
      <c r="A26" s="18">
        <v>21</v>
      </c>
      <c r="B26" s="22"/>
      <c r="C26" s="23" t="s">
        <v>47</v>
      </c>
      <c r="D26" s="23"/>
      <c r="E26" s="18"/>
      <c r="F26" s="31">
        <v>2</v>
      </c>
      <c r="G26" s="23" t="s">
        <v>23</v>
      </c>
      <c r="H26" s="29">
        <v>1680</v>
      </c>
      <c r="I26" s="27"/>
      <c r="J26" s="26">
        <v>381</v>
      </c>
    </row>
    <row r="27" s="1" customFormat="1" spans="1:10">
      <c r="A27" s="18">
        <v>22</v>
      </c>
      <c r="B27" s="22"/>
      <c r="C27" s="23" t="s">
        <v>48</v>
      </c>
      <c r="D27" s="23" t="s">
        <v>42</v>
      </c>
      <c r="E27" s="18"/>
      <c r="F27" s="31">
        <v>1</v>
      </c>
      <c r="G27" s="23" t="s">
        <v>44</v>
      </c>
      <c r="H27" s="29">
        <v>200</v>
      </c>
      <c r="I27" s="27"/>
      <c r="J27" s="26">
        <v>93</v>
      </c>
    </row>
    <row r="28" s="1" customFormat="1" spans="1:10">
      <c r="A28" s="18">
        <v>23</v>
      </c>
      <c r="B28" s="22"/>
      <c r="C28" s="23" t="s">
        <v>49</v>
      </c>
      <c r="D28" s="23"/>
      <c r="E28" s="18"/>
      <c r="F28" s="31">
        <v>1</v>
      </c>
      <c r="G28" s="23" t="s">
        <v>23</v>
      </c>
      <c r="H28" s="29">
        <v>200</v>
      </c>
      <c r="I28" s="27"/>
      <c r="J28" s="26">
        <v>45</v>
      </c>
    </row>
    <row r="29" s="1" customFormat="1" spans="1:10">
      <c r="A29" s="18">
        <v>24</v>
      </c>
      <c r="B29" s="22"/>
      <c r="C29" s="23" t="s">
        <v>50</v>
      </c>
      <c r="D29" s="23"/>
      <c r="E29" s="18"/>
      <c r="F29" s="31">
        <v>2</v>
      </c>
      <c r="G29" s="23" t="s">
        <v>23</v>
      </c>
      <c r="H29" s="29">
        <v>2730</v>
      </c>
      <c r="I29" s="27"/>
      <c r="J29" s="26">
        <v>152</v>
      </c>
    </row>
    <row r="30" s="1" customFormat="1" spans="1:10">
      <c r="A30" s="18">
        <v>25</v>
      </c>
      <c r="B30" s="22"/>
      <c r="C30" s="23" t="s">
        <v>51</v>
      </c>
      <c r="D30" s="23" t="s">
        <v>52</v>
      </c>
      <c r="E30" s="23" t="s">
        <v>53</v>
      </c>
      <c r="F30" s="31">
        <v>2</v>
      </c>
      <c r="G30" s="23" t="s">
        <v>23</v>
      </c>
      <c r="H30" s="29">
        <v>199.8</v>
      </c>
      <c r="I30" s="27"/>
      <c r="J30" s="26">
        <v>26</v>
      </c>
    </row>
    <row r="31" s="1" customFormat="1" spans="1:10">
      <c r="A31" s="18">
        <v>26</v>
      </c>
      <c r="B31" s="22"/>
      <c r="C31" s="23" t="s">
        <v>51</v>
      </c>
      <c r="D31" s="23" t="s">
        <v>54</v>
      </c>
      <c r="E31" s="23" t="s">
        <v>55</v>
      </c>
      <c r="F31" s="31">
        <v>1</v>
      </c>
      <c r="G31" s="23" t="s">
        <v>23</v>
      </c>
      <c r="H31" s="29">
        <v>79.9</v>
      </c>
      <c r="I31" s="27"/>
      <c r="J31" s="26">
        <v>15</v>
      </c>
    </row>
    <row r="32" s="1" customFormat="1" spans="1:10">
      <c r="A32" s="18">
        <v>27</v>
      </c>
      <c r="B32" s="22"/>
      <c r="C32" s="23" t="s">
        <v>51</v>
      </c>
      <c r="D32" s="23" t="s">
        <v>56</v>
      </c>
      <c r="E32" s="23" t="s">
        <v>57</v>
      </c>
      <c r="F32" s="31">
        <v>1</v>
      </c>
      <c r="G32" s="23" t="s">
        <v>23</v>
      </c>
      <c r="H32" s="29">
        <v>146</v>
      </c>
      <c r="I32" s="27"/>
      <c r="J32" s="26">
        <v>49</v>
      </c>
    </row>
    <row r="33" s="1" customFormat="1" spans="1:10">
      <c r="A33" s="18">
        <v>28</v>
      </c>
      <c r="B33" s="22"/>
      <c r="C33" s="23" t="s">
        <v>51</v>
      </c>
      <c r="D33" s="23"/>
      <c r="E33" s="23"/>
      <c r="F33" s="31">
        <v>1</v>
      </c>
      <c r="G33" s="23" t="s">
        <v>23</v>
      </c>
      <c r="H33" s="29">
        <v>149</v>
      </c>
      <c r="I33" s="27"/>
      <c r="J33" s="26">
        <v>20</v>
      </c>
    </row>
    <row r="34" s="1" customFormat="1" spans="1:10">
      <c r="A34" s="18">
        <v>29</v>
      </c>
      <c r="B34" s="22"/>
      <c r="C34" s="23" t="s">
        <v>51</v>
      </c>
      <c r="D34" s="23"/>
      <c r="E34" s="18"/>
      <c r="F34" s="31">
        <v>1</v>
      </c>
      <c r="G34" s="23" t="s">
        <v>23</v>
      </c>
      <c r="H34" s="29">
        <v>149</v>
      </c>
      <c r="I34" s="27"/>
      <c r="J34" s="26">
        <v>20</v>
      </c>
    </row>
    <row r="35" s="1" customFormat="1" spans="1:10">
      <c r="A35" s="18">
        <v>30</v>
      </c>
      <c r="B35" s="22"/>
      <c r="C35" s="23" t="s">
        <v>51</v>
      </c>
      <c r="D35" s="23"/>
      <c r="E35" s="18"/>
      <c r="F35" s="31">
        <v>1</v>
      </c>
      <c r="G35" s="23" t="s">
        <v>23</v>
      </c>
      <c r="H35" s="29">
        <v>149</v>
      </c>
      <c r="I35" s="27"/>
      <c r="J35" s="26">
        <v>20</v>
      </c>
    </row>
    <row r="36" s="1" customFormat="1" spans="1:10">
      <c r="A36" s="18">
        <v>31</v>
      </c>
      <c r="B36" s="22"/>
      <c r="C36" s="23" t="s">
        <v>58</v>
      </c>
      <c r="D36" s="23" t="s">
        <v>59</v>
      </c>
      <c r="E36" s="23" t="s">
        <v>57</v>
      </c>
      <c r="F36" s="31">
        <v>7</v>
      </c>
      <c r="G36" s="23" t="s">
        <v>23</v>
      </c>
      <c r="H36" s="29">
        <v>2410</v>
      </c>
      <c r="I36" s="27"/>
      <c r="J36" s="26">
        <v>240</v>
      </c>
    </row>
    <row r="37" s="1" customFormat="1" spans="1:10">
      <c r="A37" s="18">
        <v>32</v>
      </c>
      <c r="B37" s="22"/>
      <c r="C37" s="23" t="s">
        <v>60</v>
      </c>
      <c r="D37" s="23" t="s">
        <v>61</v>
      </c>
      <c r="E37" s="23" t="s">
        <v>53</v>
      </c>
      <c r="F37" s="31">
        <v>1</v>
      </c>
      <c r="G37" s="23" t="s">
        <v>23</v>
      </c>
      <c r="H37" s="29">
        <v>850</v>
      </c>
      <c r="I37" s="27"/>
      <c r="J37" s="26">
        <v>120</v>
      </c>
    </row>
    <row r="38" s="1" customFormat="1" spans="1:10">
      <c r="A38" s="18">
        <v>33</v>
      </c>
      <c r="B38" s="22"/>
      <c r="C38" s="23" t="s">
        <v>62</v>
      </c>
      <c r="D38" s="23" t="s">
        <v>63</v>
      </c>
      <c r="E38" s="23" t="s">
        <v>64</v>
      </c>
      <c r="F38" s="18">
        <v>8</v>
      </c>
      <c r="G38" s="23" t="s">
        <v>23</v>
      </c>
      <c r="H38" s="29">
        <f>368*8</f>
        <v>2944</v>
      </c>
      <c r="I38" s="27"/>
      <c r="J38" s="26">
        <v>286</v>
      </c>
    </row>
    <row r="39" s="1" customFormat="1" spans="1:10">
      <c r="A39" s="18">
        <v>34</v>
      </c>
      <c r="B39" s="22"/>
      <c r="C39" s="23" t="s">
        <v>65</v>
      </c>
      <c r="D39" s="23" t="s">
        <v>66</v>
      </c>
      <c r="E39" s="23"/>
      <c r="F39" s="18">
        <v>1</v>
      </c>
      <c r="G39" s="23" t="s">
        <v>44</v>
      </c>
      <c r="H39" s="29">
        <v>6000</v>
      </c>
      <c r="I39" s="27"/>
      <c r="J39" s="26">
        <v>450</v>
      </c>
    </row>
    <row r="40" s="1" customFormat="1" spans="1:10">
      <c r="A40" s="18">
        <v>35</v>
      </c>
      <c r="B40" s="12"/>
      <c r="C40" s="23" t="s">
        <v>65</v>
      </c>
      <c r="D40" s="23" t="s">
        <v>67</v>
      </c>
      <c r="E40" s="12"/>
      <c r="F40" s="18">
        <v>1</v>
      </c>
      <c r="G40" s="23" t="s">
        <v>44</v>
      </c>
      <c r="H40" s="29">
        <v>4480</v>
      </c>
      <c r="I40" s="27"/>
      <c r="J40" s="26">
        <v>870</v>
      </c>
    </row>
    <row r="41" s="1" customFormat="1" spans="1:10">
      <c r="A41" s="18">
        <v>36</v>
      </c>
      <c r="B41" s="12"/>
      <c r="C41" s="12" t="s">
        <v>68</v>
      </c>
      <c r="D41" s="12" t="s">
        <v>69</v>
      </c>
      <c r="E41" s="12"/>
      <c r="F41" s="18">
        <v>6</v>
      </c>
      <c r="G41" s="23" t="s">
        <v>44</v>
      </c>
      <c r="H41" s="29">
        <f>580*6</f>
        <v>3480</v>
      </c>
      <c r="I41" s="27"/>
      <c r="J41" s="26">
        <v>270</v>
      </c>
    </row>
    <row r="42" s="1" customFormat="1" spans="1:10">
      <c r="A42" s="18">
        <v>37</v>
      </c>
      <c r="B42" s="12"/>
      <c r="C42" s="12" t="s">
        <v>68</v>
      </c>
      <c r="D42" s="12" t="s">
        <v>70</v>
      </c>
      <c r="E42" s="12"/>
      <c r="F42" s="18">
        <v>10</v>
      </c>
      <c r="G42" s="23" t="s">
        <v>44</v>
      </c>
      <c r="H42" s="29">
        <v>6400</v>
      </c>
      <c r="I42" s="27"/>
      <c r="J42" s="26">
        <v>570</v>
      </c>
    </row>
    <row r="43" s="1" customFormat="1" spans="1:10">
      <c r="A43" s="18">
        <v>38</v>
      </c>
      <c r="B43" s="12"/>
      <c r="C43" s="12" t="s">
        <v>71</v>
      </c>
      <c r="D43" s="12"/>
      <c r="E43" s="12"/>
      <c r="F43" s="32">
        <v>14</v>
      </c>
      <c r="G43" s="12" t="s">
        <v>35</v>
      </c>
      <c r="H43" s="29">
        <f>800*14</f>
        <v>11200</v>
      </c>
      <c r="I43" s="27"/>
      <c r="J43" s="26">
        <v>1176</v>
      </c>
    </row>
    <row r="44" s="1" customFormat="1" spans="1:10">
      <c r="A44" s="18">
        <v>39</v>
      </c>
      <c r="B44" s="12"/>
      <c r="C44" s="12" t="s">
        <v>72</v>
      </c>
      <c r="D44" s="12"/>
      <c r="E44" s="12" t="s">
        <v>73</v>
      </c>
      <c r="F44" s="32">
        <v>1</v>
      </c>
      <c r="G44" s="12" t="s">
        <v>23</v>
      </c>
      <c r="H44" s="29">
        <v>18800</v>
      </c>
      <c r="I44" s="27"/>
      <c r="J44" s="26">
        <v>2789</v>
      </c>
    </row>
    <row r="45" s="1" customFormat="1" spans="1:10">
      <c r="A45" s="18">
        <v>40</v>
      </c>
      <c r="B45" s="12"/>
      <c r="C45" s="12" t="s">
        <v>74</v>
      </c>
      <c r="D45" s="12"/>
      <c r="E45" s="12"/>
      <c r="F45" s="32">
        <v>198</v>
      </c>
      <c r="G45" s="12" t="s">
        <v>44</v>
      </c>
      <c r="H45" s="29">
        <f>300*198</f>
        <v>59400</v>
      </c>
      <c r="I45" s="27"/>
      <c r="J45" s="26">
        <v>4693</v>
      </c>
    </row>
    <row r="46" s="1" customFormat="1" spans="1:10">
      <c r="A46" s="18">
        <v>41</v>
      </c>
      <c r="B46" s="12"/>
      <c r="C46" s="12" t="s">
        <v>75</v>
      </c>
      <c r="D46" s="12"/>
      <c r="E46" s="12"/>
      <c r="F46" s="32">
        <v>3</v>
      </c>
      <c r="G46" s="12" t="s">
        <v>44</v>
      </c>
      <c r="H46" s="29">
        <v>375</v>
      </c>
      <c r="I46" s="27"/>
      <c r="J46" s="26">
        <v>31</v>
      </c>
    </row>
    <row r="47" s="1" customFormat="1" spans="1:10">
      <c r="A47" s="18">
        <v>42</v>
      </c>
      <c r="B47" s="12"/>
      <c r="C47" s="12" t="s">
        <v>76</v>
      </c>
      <c r="D47" s="12" t="s">
        <v>77</v>
      </c>
      <c r="E47" s="12"/>
      <c r="F47" s="32">
        <v>12</v>
      </c>
      <c r="G47" s="12" t="s">
        <v>16</v>
      </c>
      <c r="H47" s="29">
        <f>12*300</f>
        <v>3600</v>
      </c>
      <c r="I47" s="27"/>
      <c r="J47" s="26">
        <v>288</v>
      </c>
    </row>
    <row r="48" s="1" customFormat="1" spans="1:10">
      <c r="A48" s="18">
        <v>43</v>
      </c>
      <c r="B48" s="12"/>
      <c r="C48" s="12" t="s">
        <v>78</v>
      </c>
      <c r="D48" s="12"/>
      <c r="E48" s="12"/>
      <c r="F48" s="32">
        <v>37</v>
      </c>
      <c r="G48" s="12" t="s">
        <v>44</v>
      </c>
      <c r="H48" s="29">
        <f>37*300</f>
        <v>11100</v>
      </c>
      <c r="I48" s="27"/>
      <c r="J48" s="26">
        <v>1499</v>
      </c>
    </row>
    <row r="49" s="1" customFormat="1" spans="1:10">
      <c r="A49" s="18">
        <v>44</v>
      </c>
      <c r="B49" s="12"/>
      <c r="C49" s="12" t="s">
        <v>79</v>
      </c>
      <c r="D49" s="12" t="s">
        <v>77</v>
      </c>
      <c r="E49" s="12"/>
      <c r="F49" s="32">
        <v>4</v>
      </c>
      <c r="G49" s="12" t="s">
        <v>44</v>
      </c>
      <c r="H49" s="29">
        <f>450*4</f>
        <v>1800</v>
      </c>
      <c r="I49" s="27"/>
      <c r="J49" s="26">
        <v>96</v>
      </c>
    </row>
    <row r="50" s="1" customFormat="1" spans="1:10">
      <c r="A50" s="18">
        <v>45</v>
      </c>
      <c r="B50" s="12"/>
      <c r="C50" s="12" t="s">
        <v>80</v>
      </c>
      <c r="D50" s="12"/>
      <c r="E50" s="12"/>
      <c r="F50" s="32">
        <v>1</v>
      </c>
      <c r="G50" s="12" t="s">
        <v>35</v>
      </c>
      <c r="H50" s="29">
        <v>13800</v>
      </c>
      <c r="I50" s="28"/>
      <c r="J50" s="26">
        <v>645</v>
      </c>
    </row>
    <row r="51" s="1" customFormat="1" spans="1:10">
      <c r="A51" s="18">
        <v>46</v>
      </c>
      <c r="B51" s="12"/>
      <c r="C51" s="12" t="s">
        <v>81</v>
      </c>
      <c r="D51" s="12" t="s">
        <v>82</v>
      </c>
      <c r="E51" s="12"/>
      <c r="F51" s="32">
        <v>5</v>
      </c>
      <c r="G51" s="12" t="s">
        <v>23</v>
      </c>
      <c r="H51" s="29">
        <f>450*5</f>
        <v>2250</v>
      </c>
      <c r="I51" s="25">
        <v>89647.7</v>
      </c>
      <c r="J51" s="26">
        <v>360</v>
      </c>
    </row>
    <row r="52" s="1" customFormat="1" spans="1:10">
      <c r="A52" s="18">
        <v>47</v>
      </c>
      <c r="B52" s="12"/>
      <c r="C52" s="12" t="s">
        <v>83</v>
      </c>
      <c r="D52" s="12" t="s">
        <v>84</v>
      </c>
      <c r="E52" s="12"/>
      <c r="F52" s="32">
        <v>4</v>
      </c>
      <c r="G52" s="12" t="s">
        <v>23</v>
      </c>
      <c r="H52" s="29">
        <f>7580*4</f>
        <v>30320</v>
      </c>
      <c r="I52" s="27"/>
      <c r="J52" s="26">
        <v>360</v>
      </c>
    </row>
    <row r="53" s="1" customFormat="1" spans="1:10">
      <c r="A53" s="18">
        <v>48</v>
      </c>
      <c r="B53" s="12"/>
      <c r="C53" s="12" t="s">
        <v>85</v>
      </c>
      <c r="D53" s="12" t="s">
        <v>86</v>
      </c>
      <c r="E53" s="12"/>
      <c r="F53" s="32">
        <v>1</v>
      </c>
      <c r="G53" s="12" t="s">
        <v>23</v>
      </c>
      <c r="H53" s="29">
        <v>2680</v>
      </c>
      <c r="I53" s="27"/>
      <c r="J53" s="26">
        <v>185</v>
      </c>
    </row>
    <row r="54" s="1" customFormat="1" spans="1:10">
      <c r="A54" s="18">
        <v>49</v>
      </c>
      <c r="B54" s="12"/>
      <c r="C54" s="12" t="s">
        <v>87</v>
      </c>
      <c r="D54" s="12" t="s">
        <v>88</v>
      </c>
      <c r="E54" s="12"/>
      <c r="F54" s="32">
        <v>1</v>
      </c>
      <c r="G54" s="12" t="s">
        <v>23</v>
      </c>
      <c r="H54" s="29">
        <v>2600</v>
      </c>
      <c r="I54" s="27"/>
      <c r="J54" s="26">
        <v>845</v>
      </c>
    </row>
    <row r="55" s="1" customFormat="1" spans="1:10">
      <c r="A55" s="18">
        <v>50</v>
      </c>
      <c r="B55" s="12"/>
      <c r="C55" s="12" t="s">
        <v>89</v>
      </c>
      <c r="D55" s="12" t="s">
        <v>90</v>
      </c>
      <c r="E55" s="12"/>
      <c r="F55" s="32">
        <v>1</v>
      </c>
      <c r="G55" s="12" t="s">
        <v>23</v>
      </c>
      <c r="H55" s="29">
        <v>850</v>
      </c>
      <c r="I55" s="27"/>
      <c r="J55" s="26">
        <v>38</v>
      </c>
    </row>
    <row r="56" s="1" customFormat="1" spans="1:10">
      <c r="A56" s="18">
        <v>51</v>
      </c>
      <c r="B56" s="12"/>
      <c r="C56" s="12" t="s">
        <v>91</v>
      </c>
      <c r="D56" s="12" t="s">
        <v>92</v>
      </c>
      <c r="E56" s="12"/>
      <c r="F56" s="32">
        <v>1</v>
      </c>
      <c r="G56" s="12" t="s">
        <v>23</v>
      </c>
      <c r="H56" s="29">
        <v>150</v>
      </c>
      <c r="I56" s="27"/>
      <c r="J56" s="26">
        <v>24</v>
      </c>
    </row>
    <row r="57" s="1" customFormat="1" spans="1:10">
      <c r="A57" s="18">
        <v>52</v>
      </c>
      <c r="B57" s="12"/>
      <c r="C57" s="12" t="s">
        <v>93</v>
      </c>
      <c r="D57" s="12"/>
      <c r="E57" s="12" t="s">
        <v>94</v>
      </c>
      <c r="F57" s="32">
        <v>1</v>
      </c>
      <c r="G57" s="12" t="s">
        <v>23</v>
      </c>
      <c r="H57" s="29">
        <v>1099</v>
      </c>
      <c r="I57" s="27"/>
      <c r="J57" s="26">
        <v>153</v>
      </c>
    </row>
    <row r="58" s="1" customFormat="1" spans="1:10">
      <c r="A58" s="18">
        <v>53</v>
      </c>
      <c r="B58" s="12"/>
      <c r="C58" s="12" t="s">
        <v>95</v>
      </c>
      <c r="D58" s="12" t="s">
        <v>96</v>
      </c>
      <c r="E58" s="12"/>
      <c r="F58" s="32">
        <v>3</v>
      </c>
      <c r="G58" s="12" t="s">
        <v>23</v>
      </c>
      <c r="H58" s="29">
        <v>2450</v>
      </c>
      <c r="I58" s="27"/>
      <c r="J58" s="26">
        <v>733</v>
      </c>
    </row>
    <row r="59" s="1" customFormat="1" spans="1:10">
      <c r="A59" s="18">
        <v>54</v>
      </c>
      <c r="B59" s="12"/>
      <c r="C59" s="12" t="s">
        <v>97</v>
      </c>
      <c r="D59" s="12" t="s">
        <v>98</v>
      </c>
      <c r="E59" s="12"/>
      <c r="F59" s="32">
        <v>7</v>
      </c>
      <c r="G59" s="12" t="s">
        <v>23</v>
      </c>
      <c r="H59" s="29">
        <v>1580</v>
      </c>
      <c r="I59" s="27"/>
      <c r="J59" s="26">
        <v>1379</v>
      </c>
    </row>
    <row r="60" s="1" customFormat="1" spans="1:10">
      <c r="A60" s="18">
        <v>55</v>
      </c>
      <c r="B60" s="12"/>
      <c r="C60" s="12" t="s">
        <v>99</v>
      </c>
      <c r="D60" s="12" t="s">
        <v>98</v>
      </c>
      <c r="E60" s="12"/>
      <c r="F60" s="32">
        <v>5</v>
      </c>
      <c r="G60" s="12" t="s">
        <v>23</v>
      </c>
      <c r="H60" s="29">
        <f>5*1880</f>
        <v>9400</v>
      </c>
      <c r="I60" s="27"/>
      <c r="J60" s="26">
        <v>1230</v>
      </c>
    </row>
    <row r="61" s="1" customFormat="1" spans="1:10">
      <c r="A61" s="18">
        <v>56</v>
      </c>
      <c r="B61" s="12"/>
      <c r="C61" s="12" t="s">
        <v>100</v>
      </c>
      <c r="D61" s="12" t="s">
        <v>101</v>
      </c>
      <c r="E61" s="12"/>
      <c r="F61" s="32">
        <v>1</v>
      </c>
      <c r="G61" s="12" t="s">
        <v>23</v>
      </c>
      <c r="H61" s="29">
        <v>3480</v>
      </c>
      <c r="I61" s="27"/>
      <c r="J61" s="26">
        <v>491</v>
      </c>
    </row>
    <row r="62" s="1" customFormat="1" spans="1:10">
      <c r="A62" s="18">
        <v>57</v>
      </c>
      <c r="B62" s="12"/>
      <c r="C62" s="12" t="s">
        <v>102</v>
      </c>
      <c r="D62" s="12" t="s">
        <v>103</v>
      </c>
      <c r="E62" s="12"/>
      <c r="F62" s="32">
        <v>1</v>
      </c>
      <c r="G62" s="12" t="s">
        <v>23</v>
      </c>
      <c r="H62" s="29">
        <v>2280</v>
      </c>
      <c r="I62" s="27"/>
      <c r="J62" s="26">
        <v>227</v>
      </c>
    </row>
    <row r="63" s="1" customFormat="1" spans="1:10">
      <c r="A63" s="18">
        <v>58</v>
      </c>
      <c r="B63" s="12"/>
      <c r="C63" s="12" t="s">
        <v>104</v>
      </c>
      <c r="D63" s="12" t="s">
        <v>105</v>
      </c>
      <c r="E63" s="12"/>
      <c r="F63" s="32">
        <v>1</v>
      </c>
      <c r="G63" s="12" t="s">
        <v>23</v>
      </c>
      <c r="H63" s="29">
        <v>880</v>
      </c>
      <c r="I63" s="27"/>
      <c r="J63" s="26">
        <v>117</v>
      </c>
    </row>
    <row r="64" s="1" customFormat="1" spans="1:10">
      <c r="A64" s="18">
        <v>59</v>
      </c>
      <c r="B64" s="12"/>
      <c r="C64" s="12" t="s">
        <v>106</v>
      </c>
      <c r="D64" s="12" t="s">
        <v>107</v>
      </c>
      <c r="E64" s="12"/>
      <c r="F64" s="32">
        <v>1</v>
      </c>
      <c r="G64" s="12" t="s">
        <v>23</v>
      </c>
      <c r="H64" s="29">
        <v>3880</v>
      </c>
      <c r="I64" s="27"/>
      <c r="J64" s="26">
        <v>510</v>
      </c>
    </row>
    <row r="65" s="1" customFormat="1" spans="1:10">
      <c r="A65" s="18">
        <v>60</v>
      </c>
      <c r="B65" s="12"/>
      <c r="C65" s="12" t="s">
        <v>108</v>
      </c>
      <c r="D65" s="12"/>
      <c r="E65" s="12" t="s">
        <v>109</v>
      </c>
      <c r="F65" s="32">
        <v>4</v>
      </c>
      <c r="G65" s="12" t="s">
        <v>23</v>
      </c>
      <c r="H65" s="29">
        <f>4*3280</f>
        <v>13120</v>
      </c>
      <c r="I65" s="27"/>
      <c r="J65" s="26">
        <v>1968</v>
      </c>
    </row>
    <row r="66" s="1" customFormat="1" spans="1:10">
      <c r="A66" s="18">
        <v>61</v>
      </c>
      <c r="B66" s="12"/>
      <c r="C66" s="12" t="s">
        <v>110</v>
      </c>
      <c r="D66" s="12"/>
      <c r="E66" s="12" t="s">
        <v>57</v>
      </c>
      <c r="F66" s="32">
        <v>1</v>
      </c>
      <c r="G66" s="12" t="s">
        <v>23</v>
      </c>
      <c r="H66" s="29">
        <v>1900</v>
      </c>
      <c r="I66" s="27"/>
      <c r="J66" s="26">
        <v>270</v>
      </c>
    </row>
    <row r="67" s="1" customFormat="1" spans="1:10">
      <c r="A67" s="18">
        <v>62</v>
      </c>
      <c r="B67" s="12"/>
      <c r="C67" s="12" t="s">
        <v>110</v>
      </c>
      <c r="D67" s="12"/>
      <c r="E67" s="12" t="s">
        <v>111</v>
      </c>
      <c r="F67" s="32">
        <v>1</v>
      </c>
      <c r="G67" s="12" t="s">
        <v>23</v>
      </c>
      <c r="H67" s="29">
        <v>1500</v>
      </c>
      <c r="I67" s="27"/>
      <c r="J67" s="26">
        <v>57</v>
      </c>
    </row>
    <row r="68" s="1" customFormat="1" spans="1:10">
      <c r="A68" s="18">
        <v>63</v>
      </c>
      <c r="B68" s="12"/>
      <c r="C68" s="12" t="s">
        <v>112</v>
      </c>
      <c r="D68" s="12"/>
      <c r="E68" s="12" t="s">
        <v>113</v>
      </c>
      <c r="F68" s="32">
        <v>1</v>
      </c>
      <c r="G68" s="12" t="s">
        <v>16</v>
      </c>
      <c r="H68" s="29">
        <v>800</v>
      </c>
      <c r="I68" s="27"/>
      <c r="J68" s="26">
        <v>110</v>
      </c>
    </row>
    <row r="69" s="1" customFormat="1" spans="1:10">
      <c r="A69" s="18">
        <v>64</v>
      </c>
      <c r="B69" s="12"/>
      <c r="C69" s="12" t="s">
        <v>114</v>
      </c>
      <c r="D69" s="12"/>
      <c r="E69" s="12" t="s">
        <v>113</v>
      </c>
      <c r="F69" s="32">
        <v>1</v>
      </c>
      <c r="G69" s="12" t="s">
        <v>16</v>
      </c>
      <c r="H69" s="29">
        <v>980</v>
      </c>
      <c r="I69" s="27"/>
      <c r="J69" s="26">
        <v>72</v>
      </c>
    </row>
    <row r="70" s="1" customFormat="1" spans="1:10">
      <c r="A70" s="18">
        <v>65</v>
      </c>
      <c r="B70" s="12"/>
      <c r="C70" s="12" t="s">
        <v>115</v>
      </c>
      <c r="D70" s="12"/>
      <c r="E70" s="12"/>
      <c r="F70" s="32">
        <v>2</v>
      </c>
      <c r="G70" s="12" t="s">
        <v>23</v>
      </c>
      <c r="H70" s="29">
        <v>4000</v>
      </c>
      <c r="I70" s="27"/>
      <c r="J70" s="26">
        <v>158</v>
      </c>
    </row>
    <row r="71" s="1" customFormat="1" spans="1:10">
      <c r="A71" s="18">
        <v>66</v>
      </c>
      <c r="B71" s="12"/>
      <c r="C71" s="12" t="s">
        <v>116</v>
      </c>
      <c r="D71" s="12"/>
      <c r="E71" s="12"/>
      <c r="F71" s="32">
        <v>1</v>
      </c>
      <c r="G71" s="12" t="s">
        <v>23</v>
      </c>
      <c r="H71" s="29">
        <v>12000</v>
      </c>
      <c r="I71" s="27"/>
      <c r="J71" s="26">
        <v>469</v>
      </c>
    </row>
    <row r="72" s="1" customFormat="1" spans="1:10">
      <c r="A72" s="18">
        <v>67</v>
      </c>
      <c r="B72" s="12"/>
      <c r="C72" s="12" t="s">
        <v>117</v>
      </c>
      <c r="D72" s="12"/>
      <c r="E72" s="12" t="s">
        <v>113</v>
      </c>
      <c r="F72" s="32">
        <v>4</v>
      </c>
      <c r="G72" s="12" t="s">
        <v>16</v>
      </c>
      <c r="H72" s="29">
        <v>980</v>
      </c>
      <c r="I72" s="28"/>
      <c r="J72" s="26">
        <v>154</v>
      </c>
    </row>
    <row r="73" s="1" customFormat="1" spans="1:10">
      <c r="A73" s="33" t="s">
        <v>118</v>
      </c>
      <c r="B73" s="34"/>
      <c r="C73" s="34"/>
      <c r="D73" s="34"/>
      <c r="E73" s="34"/>
      <c r="F73" s="35"/>
      <c r="G73" s="34"/>
      <c r="H73" s="26">
        <f>SUM(H6:H72)</f>
        <v>626815.7</v>
      </c>
      <c r="I73" s="26">
        <f>I6+I16+I20+I21+I51</f>
        <v>143519.14</v>
      </c>
      <c r="J73" s="26">
        <f>SUM(J6:J72)</f>
        <v>51274</v>
      </c>
    </row>
    <row r="74" spans="1:10">
      <c r="E74" s="10"/>
      <c r="F74" s="10"/>
      <c r="G74" s="10"/>
    </row>
    <row r="75" spans="1:10">
      <c r="E75" s="10"/>
      <c r="F75" s="10"/>
      <c r="G75" s="10"/>
    </row>
    <row r="76" spans="1:10">
      <c r="E76" s="10"/>
      <c r="F76" s="10"/>
      <c r="G76" s="10"/>
    </row>
    <row r="77" spans="1:10">
      <c r="E77" s="10"/>
      <c r="F77" s="10"/>
      <c r="G77" s="10"/>
    </row>
    <row r="78" spans="1:10">
      <c r="E78" s="10"/>
      <c r="F78" s="10"/>
      <c r="G78" s="10"/>
    </row>
    <row r="79" spans="1:10">
      <c r="E79" s="10"/>
      <c r="F79" s="10"/>
      <c r="G79" s="10"/>
    </row>
    <row r="80" spans="1:10">
      <c r="E80" s="10"/>
      <c r="F80" s="10"/>
      <c r="G80" s="10"/>
    </row>
    <row r="81" spans="5:7">
      <c r="E81" s="10"/>
      <c r="F81" s="10"/>
      <c r="G81" s="10"/>
    </row>
    <row r="82" spans="5:7">
      <c r="E82" s="10"/>
      <c r="F82" s="10"/>
      <c r="G82" s="10"/>
    </row>
    <row r="83" spans="5:7">
      <c r="E83" s="10"/>
      <c r="F83" s="10"/>
      <c r="G83" s="10"/>
    </row>
    <row r="84" spans="5:7">
      <c r="E84" s="10"/>
      <c r="F84" s="10"/>
      <c r="G84" s="10"/>
    </row>
    <row r="85" spans="5:7">
      <c r="E85" s="10"/>
      <c r="F85" s="10"/>
      <c r="G85" s="10"/>
    </row>
    <row r="86" spans="5:7">
      <c r="E86" s="10"/>
      <c r="F86" s="10"/>
      <c r="G86" s="10"/>
    </row>
    <row r="87" spans="5:7">
      <c r="E87" s="10"/>
      <c r="F87" s="10"/>
      <c r="G87" s="10"/>
    </row>
    <row r="88" spans="5:7">
      <c r="E88" s="10"/>
      <c r="F88" s="10"/>
      <c r="G88" s="10"/>
    </row>
    <row r="89" spans="5:7">
      <c r="E89" s="10"/>
      <c r="F89" s="10"/>
      <c r="G89" s="10"/>
    </row>
    <row r="90" spans="5:7">
      <c r="E90" s="10"/>
      <c r="F90" s="10"/>
      <c r="G90" s="10"/>
    </row>
    <row r="91" spans="5:7">
      <c r="E91" s="10"/>
      <c r="F91" s="10"/>
      <c r="G91" s="10"/>
    </row>
    <row r="92" spans="5:7">
      <c r="E92" s="10"/>
      <c r="F92" s="10"/>
      <c r="G92" s="10"/>
    </row>
    <row r="93" spans="5:7">
      <c r="E93" s="10"/>
      <c r="F93" s="10"/>
      <c r="G93" s="10"/>
    </row>
    <row r="94" spans="5:7">
      <c r="E94" s="10"/>
      <c r="F94" s="10"/>
      <c r="G94" s="10"/>
    </row>
    <row r="95" spans="5:7">
      <c r="E95" s="10"/>
      <c r="F95" s="10"/>
      <c r="G95" s="10"/>
    </row>
    <row r="96" spans="5:7">
      <c r="E96" s="10"/>
      <c r="F96" s="10"/>
      <c r="G96" s="10"/>
    </row>
    <row r="97" spans="5:7">
      <c r="E97" s="10"/>
      <c r="F97" s="10"/>
      <c r="G97" s="10"/>
    </row>
    <row r="98" spans="5:7">
      <c r="E98" s="10"/>
      <c r="F98" s="10"/>
      <c r="G98" s="10"/>
    </row>
    <row r="99" spans="5:7">
      <c r="E99" s="10"/>
      <c r="F99" s="10"/>
      <c r="G99" s="10"/>
    </row>
    <row r="100" spans="5:7">
      <c r="E100" s="10"/>
      <c r="F100" s="10"/>
      <c r="G100" s="10"/>
    </row>
    <row r="101" spans="5:7">
      <c r="E101" s="10"/>
      <c r="F101" s="10"/>
      <c r="G101" s="10"/>
    </row>
    <row r="102" spans="5:7">
      <c r="E102" s="10"/>
      <c r="F102" s="10"/>
      <c r="G102" s="10"/>
    </row>
    <row r="103" spans="5:7">
      <c r="E103" s="10"/>
      <c r="F103" s="10"/>
      <c r="G103" s="10"/>
    </row>
    <row r="104" spans="5:7">
      <c r="E104" s="10"/>
      <c r="F104" s="10"/>
      <c r="G104" s="10"/>
    </row>
    <row r="105" spans="5:7">
      <c r="F105" s="10"/>
      <c r="G105" s="10"/>
    </row>
    <row r="106" spans="5:7">
      <c r="F106" s="10"/>
      <c r="G106" s="10"/>
    </row>
    <row r="107" spans="5:7">
      <c r="F107" s="10"/>
      <c r="G107" s="10"/>
    </row>
    <row r="108" spans="5:7">
      <c r="F108" s="10"/>
      <c r="G108" s="10"/>
    </row>
    <row r="109" spans="5:7">
      <c r="F109" s="10"/>
      <c r="G109" s="10"/>
    </row>
    <row r="110" spans="5:7">
      <c r="F110" s="10"/>
      <c r="G110" s="10"/>
    </row>
    <row r="111" spans="5:7">
      <c r="F111" s="10"/>
      <c r="G111" s="10"/>
    </row>
    <row r="112" spans="5:7">
      <c r="F112" s="10"/>
      <c r="G112" s="10"/>
    </row>
    <row r="113" spans="6:7">
      <c r="F113" s="10"/>
      <c r="G113" s="10"/>
    </row>
    <row r="114" spans="6:7">
      <c r="F114" s="10"/>
      <c r="G114" s="10"/>
    </row>
    <row r="115" spans="6:7">
      <c r="F115" s="10"/>
      <c r="G115" s="10"/>
    </row>
    <row r="116" spans="6:7">
      <c r="F116" s="10"/>
      <c r="G116" s="10"/>
    </row>
    <row r="117" spans="6:7">
      <c r="F117" s="10"/>
      <c r="G117" s="10"/>
    </row>
    <row r="118" spans="6:7">
      <c r="F118" s="10"/>
      <c r="G118" s="10"/>
    </row>
    <row r="119" spans="6:7">
      <c r="F119" s="10"/>
      <c r="G119" s="10"/>
    </row>
    <row r="120" spans="6:7">
      <c r="F120" s="10"/>
      <c r="G120" s="10"/>
    </row>
    <row r="121" spans="6:7">
      <c r="F121" s="10"/>
      <c r="G121" s="10"/>
    </row>
    <row r="122" spans="6:7">
      <c r="F122" s="10"/>
      <c r="G122" s="10"/>
    </row>
    <row r="123" spans="6:7">
      <c r="F123" s="10"/>
      <c r="G123" s="10"/>
    </row>
    <row r="124" spans="6:7">
      <c r="F124" s="10"/>
      <c r="G124" s="10"/>
    </row>
    <row r="125" spans="6:7">
      <c r="F125" s="10"/>
      <c r="G125" s="10"/>
    </row>
    <row r="126" spans="6:7">
      <c r="F126" s="10"/>
      <c r="G126" s="10"/>
    </row>
    <row r="127" spans="6:7">
      <c r="F127" s="10"/>
      <c r="G127" s="10"/>
    </row>
    <row r="128" spans="6:7">
      <c r="F128" s="10"/>
      <c r="G128" s="10"/>
    </row>
    <row r="129" spans="6:7">
      <c r="F129" s="10"/>
      <c r="G129" s="10"/>
    </row>
    <row r="130" spans="6:7">
      <c r="F130" s="10"/>
      <c r="G130" s="10"/>
    </row>
    <row r="131" spans="6:7">
      <c r="F131" s="10"/>
      <c r="G131" s="10"/>
    </row>
    <row r="132" spans="6:7">
      <c r="F132" s="10"/>
      <c r="G132" s="10"/>
    </row>
    <row r="133" spans="6:7">
      <c r="F133" s="10"/>
      <c r="G133" s="10"/>
    </row>
    <row r="134" spans="6:7">
      <c r="F134" s="10"/>
      <c r="G134" s="10"/>
    </row>
    <row r="135" spans="6:7">
      <c r="F135" s="10"/>
      <c r="G135" s="10"/>
    </row>
    <row r="136" spans="6:7">
      <c r="F136" s="10"/>
      <c r="G136" s="10"/>
    </row>
    <row r="137" spans="6:7">
      <c r="F137" s="10"/>
      <c r="G137" s="10"/>
    </row>
    <row r="138" spans="6:7">
      <c r="F138" s="10"/>
      <c r="G138" s="10"/>
    </row>
    <row r="139" spans="6:7">
      <c r="F139" s="10"/>
      <c r="G139" s="10"/>
    </row>
    <row r="140" spans="6:7">
      <c r="F140" s="10"/>
      <c r="G140" s="10"/>
    </row>
    <row r="141" spans="6:7">
      <c r="F141" s="10"/>
      <c r="G141" s="10"/>
    </row>
    <row r="142" spans="6:7">
      <c r="F142" s="10"/>
      <c r="G142" s="10"/>
    </row>
    <row r="143" spans="6:7">
      <c r="F143" s="10"/>
      <c r="G143" s="10"/>
    </row>
    <row r="144" spans="6:7">
      <c r="F144" s="10"/>
      <c r="G144" s="10"/>
    </row>
    <row r="145" spans="6:7">
      <c r="F145" s="10"/>
      <c r="G145" s="10"/>
    </row>
    <row r="146" spans="6:7">
      <c r="F146" s="10"/>
      <c r="G146" s="10"/>
    </row>
    <row r="147" spans="6:7">
      <c r="F147" s="10"/>
      <c r="G147" s="10"/>
    </row>
    <row r="148" spans="6:7">
      <c r="F148" s="10"/>
      <c r="G148" s="10"/>
    </row>
    <row r="149" spans="6:7">
      <c r="F149" s="10"/>
      <c r="G149" s="10"/>
    </row>
    <row r="150" spans="6:7">
      <c r="F150" s="10"/>
      <c r="G150" s="10"/>
    </row>
    <row r="151" spans="6:7">
      <c r="F151" s="10"/>
      <c r="G151" s="10"/>
    </row>
    <row r="152" spans="6:7">
      <c r="F152" s="10"/>
      <c r="G152" s="10"/>
    </row>
    <row r="153" spans="6:7">
      <c r="F153" s="10"/>
      <c r="G153" s="10"/>
    </row>
    <row r="154" spans="6:7">
      <c r="F154" s="10"/>
      <c r="G154" s="10"/>
    </row>
    <row r="155" spans="6:7">
      <c r="F155" s="10"/>
      <c r="G155" s="10"/>
    </row>
    <row r="156" spans="6:7">
      <c r="F156" s="10"/>
      <c r="G156" s="10"/>
    </row>
    <row r="157" spans="6:7">
      <c r="F157" s="10"/>
      <c r="G157" s="10"/>
    </row>
    <row r="158" spans="6:7">
      <c r="F158" s="10"/>
      <c r="G158" s="10"/>
    </row>
    <row r="159" spans="6:7">
      <c r="F159" s="10"/>
      <c r="G159" s="10"/>
    </row>
    <row r="160" spans="6:7">
      <c r="F160" s="10"/>
      <c r="G160" s="10"/>
    </row>
    <row r="161" spans="6:7">
      <c r="F161" s="10"/>
      <c r="G161" s="10"/>
    </row>
    <row r="162" spans="6:7">
      <c r="F162" s="10"/>
      <c r="G162" s="10"/>
    </row>
    <row r="163" spans="6:7">
      <c r="F163" s="10"/>
      <c r="G163" s="10"/>
    </row>
    <row r="164" spans="6:7">
      <c r="F164" s="10"/>
      <c r="G164" s="10"/>
    </row>
    <row r="165" spans="6:7">
      <c r="F165" s="10"/>
      <c r="G165" s="10"/>
    </row>
    <row r="166" spans="6:7">
      <c r="F166" s="10"/>
      <c r="G166" s="10"/>
    </row>
    <row r="167" spans="6:7">
      <c r="F167" s="10"/>
      <c r="G167" s="10"/>
    </row>
    <row r="168" spans="6:7">
      <c r="F168" s="10"/>
      <c r="G168" s="10"/>
    </row>
    <row r="169" spans="6:7">
      <c r="F169" s="10"/>
      <c r="G169" s="10"/>
    </row>
    <row r="170" spans="6:7">
      <c r="F170" s="10"/>
      <c r="G170" s="10"/>
    </row>
    <row r="171" spans="6:7">
      <c r="F171" s="10"/>
      <c r="G171" s="10"/>
    </row>
    <row r="172" spans="6:7">
      <c r="F172" s="10"/>
      <c r="G172" s="10"/>
    </row>
    <row r="173" spans="6:7">
      <c r="F173" s="10"/>
      <c r="G173" s="10"/>
    </row>
    <row r="174" spans="6:7">
      <c r="F174" s="10"/>
      <c r="G174" s="10"/>
    </row>
    <row r="175" spans="6:7">
      <c r="F175" s="10"/>
      <c r="G175" s="10"/>
    </row>
    <row r="176" spans="6:7">
      <c r="F176" s="10"/>
      <c r="G176" s="10"/>
    </row>
    <row r="177" spans="6:7">
      <c r="F177" s="10"/>
      <c r="G177" s="10"/>
    </row>
    <row r="178" spans="6:7">
      <c r="F178" s="10"/>
      <c r="G178" s="10"/>
    </row>
    <row r="179" spans="6:7">
      <c r="F179" s="10"/>
      <c r="G179" s="10"/>
    </row>
    <row r="180" spans="6:7">
      <c r="F180" s="10"/>
      <c r="G180" s="10"/>
    </row>
    <row r="181" spans="6:7">
      <c r="F181" s="10"/>
      <c r="G181" s="10"/>
    </row>
    <row r="182" spans="6:7">
      <c r="F182" s="10"/>
      <c r="G182" s="10"/>
    </row>
    <row r="183" spans="6:7">
      <c r="F183" s="10"/>
      <c r="G183" s="10"/>
    </row>
    <row r="184" spans="6:7">
      <c r="F184" s="10"/>
      <c r="G184" s="10"/>
    </row>
    <row r="185" spans="6:7">
      <c r="F185" s="10"/>
      <c r="G185" s="10"/>
    </row>
  </sheetData>
  <mergeCells count="16">
    <mergeCell ref="A1:J1"/>
    <mergeCell ref="H3:J3"/>
    <mergeCell ref="H4:I4"/>
    <mergeCell ref="A73:G73"/>
    <mergeCell ref="A4:A5"/>
    <mergeCell ref="B4:B5"/>
    <mergeCell ref="C4:C5"/>
    <mergeCell ref="D4:D5"/>
    <mergeCell ref="E4:E5"/>
    <mergeCell ref="F4:F5"/>
    <mergeCell ref="G4:G5"/>
    <mergeCell ref="I6:I15"/>
    <mergeCell ref="I16:I19"/>
    <mergeCell ref="I21:I50"/>
    <mergeCell ref="I51:I72"/>
    <mergeCell ref="J4:J5"/>
  </mergeCells>
  <pageMargins left="0.75" right="0.75" top="1" bottom="1" header="0.5" footer="0.5"/>
  <pageSetup paperSize="9" scale="6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李平</cp:lastModifiedBy>
  <dcterms:created xsi:type="dcterms:W3CDTF">2025-09-30T08:17:00Z</dcterms:created>
  <dcterms:modified xsi:type="dcterms:W3CDTF">2025-11-26T05:58:32Z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B4A21790FB29435AA9740314B5B3C0ED_13</vt:lpwstr>
  </property>
  <property fmtid="{D5CDD505-2E9C-101B-9397-08002B2CF9AE}" pid="3" name="KSOProductBuildVer">
    <vt:lpwstr>2052-12.1.0.23542</vt:lpwstr>
  </property>
</Properties>
</file>